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3" i="2"/>
  <c r="C9"/>
  <c r="C4"/>
  <c r="C15" i="1"/>
  <c r="C10"/>
  <c r="I4" i="4"/>
  <c r="I5"/>
  <c r="I6"/>
  <c r="I7"/>
  <c r="I3"/>
  <c r="G5"/>
  <c r="F5"/>
  <c r="G3"/>
  <c r="G7"/>
  <c r="C19" i="1"/>
</calcChain>
</file>

<file path=xl/sharedStrings.xml><?xml version="1.0" encoding="utf-8"?>
<sst xmlns="http://schemas.openxmlformats.org/spreadsheetml/2006/main" count="156" uniqueCount="137">
  <si>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</si>
  <si>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</si>
  <si>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</si>
  <si>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</si>
  <si>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</si>
  <si>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</si>
  <si>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</si>
  <si>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</si>
  <si>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</si>
  <si>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</si>
  <si>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</si>
  <si>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</si>
  <si>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</si>
  <si>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</si>
  <si>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</si>
  <si>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</si>
  <si>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</si>
  <si>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</si>
  <si>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</si>
  <si>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</si>
  <si>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</si>
  <si>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</si>
  <si>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</si>
  <si>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</si>
  <si>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</si>
  <si>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</si>
  <si>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</si>
  <si>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</si>
  <si>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</si>
  <si>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</si>
  <si>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</si>
  <si>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</si>
  <si>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</si>
  <si>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</si>
  <si>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</si>
  <si>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</si>
  <si>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</si>
  <si>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</si>
  <si>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</si>
  <si>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</si>
  <si>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</si>
  <si>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</si>
  <si>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</si>
  <si>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</si>
  <si>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</si>
  <si>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</si>
  <si>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</si>
  <si>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</si>
  <si>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</si>
  <si>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</si>
  <si>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</si>
  <si>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</si>
  <si>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</si>
  <si>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</si>
  <si>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</si>
  <si>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</si>
  <si>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</si>
  <si>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</si>
  <si>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</si>
  <si>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</si>
  <si>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</si>
  <si>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</si>
  <si>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</si>
  <si>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</si>
  <si>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</si>
  <si>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</si>
  <si>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</si>
  <si>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</si>
  <si>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</si>
  <si>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</si>
  <si>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</si>
  <si>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</si>
  <si>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</si>
  <si>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</si>
  <si>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</si>
  <si>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</si>
  <si>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</si>
  <si>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</si>
  <si>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</si>
  <si>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</si>
  <si>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</si>
  <si>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</si>
  <si>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</si>
  <si>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</si>
  <si>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</si>
  <si>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</si>
  <si>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</si>
  <si>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</si>
  <si>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</si>
  <si>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</si>
  <si>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</si>
  <si>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</si>
  <si>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</si>
  <si>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</si>
  <si>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</si>
  <si>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</si>
  <si>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</si>
  <si>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</si>
  <si>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</si>
  <si>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</si>
  <si>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</si>
  <si>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</si>
  <si>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</si>
  <si>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</si>
  <si>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</si>
  <si>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</si>
  <si>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</si>
  <si>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</si>
  <si>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</si>
  <si>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</si>
  <si>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</si>
  <si>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</si>
  <si>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</si>
  <si>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</si>
  <si>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</si>
  <si>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</si>
  <si>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</si>
  <si>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</si>
  <si>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</si>
  <si>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</si>
  <si>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</si>
  <si>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</si>
  <si>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ООО "УК ЖФ "Романтика" за 2016 год</t>
  </si>
  <si>
    <t xml:space="preserve">куб.м </t>
  </si>
  <si>
    <t>Донковцева 13</t>
  </si>
  <si>
    <t>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</si>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</sst>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" xfId="0" applyFont="1" applyBorder="1" applyAlignment="1">
      <alignment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22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60" t="s">
        <v>0</v>
      </c>
      <c r="C1" s="60" t="s">
        <v>124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57" t="s">
        <v>2</v>
      </c>
      <c r="C5" s="57"/>
    </row>
    <row r="6" spans="1:44">
      <c r="A6" s="15" t="s">
        <v>9</v>
      </c>
      <c r="B6" s="4" t="s">
        <v>6</v>
      </c>
      <c r="C6" s="16">
        <v>0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0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2920137.71</v>
      </c>
    </row>
    <row r="11" spans="1:44">
      <c r="A11" s="15"/>
      <c r="B11" s="10" t="s">
        <v>15</v>
      </c>
      <c r="C11" s="16">
        <v>2670249.56</v>
      </c>
    </row>
    <row r="12" spans="1:44">
      <c r="A12" s="15"/>
      <c r="B12" s="10" t="s">
        <v>16</v>
      </c>
      <c r="C12" s="16">
        <v>0</v>
      </c>
    </row>
    <row r="13" spans="1:44">
      <c r="A13" s="15"/>
      <c r="B13" s="10" t="s">
        <v>17</v>
      </c>
      <c r="C13" s="16">
        <v>249888.15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2169425.7799999998</v>
      </c>
    </row>
    <row r="16" spans="1:44" ht="25.5">
      <c r="A16" s="15"/>
      <c r="B16" s="10" t="s">
        <v>20</v>
      </c>
      <c r="C16" s="16">
        <v>2123841.21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f>18000+27000</f>
        <v>45000</v>
      </c>
    </row>
    <row r="20" spans="1:3">
      <c r="A20" s="15"/>
      <c r="B20" s="10" t="s">
        <v>24</v>
      </c>
      <c r="C20" s="16">
        <v>584.57000000000005</v>
      </c>
    </row>
    <row r="21" spans="1:3">
      <c r="A21" s="15" t="s">
        <v>25</v>
      </c>
      <c r="B21" s="4" t="s">
        <v>26</v>
      </c>
      <c r="C21" s="16">
        <v>2123841.21</v>
      </c>
    </row>
    <row r="22" spans="1:3">
      <c r="A22" s="15" t="s">
        <v>27</v>
      </c>
      <c r="B22" s="4" t="s">
        <v>28</v>
      </c>
      <c r="C22" s="16">
        <v>43408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338114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4"/>
  <sheetViews>
    <sheetView workbookViewId="0">
      <selection activeCell="D2" sqref="D2:E2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0" t="s">
        <v>47</v>
      </c>
      <c r="B1" s="70"/>
      <c r="C1" s="70"/>
      <c r="D1" s="70"/>
      <c r="E1" s="70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57" t="s">
        <v>126</v>
      </c>
      <c r="C3" s="67">
        <v>31245</v>
      </c>
      <c r="D3" s="5"/>
      <c r="E3" s="28"/>
    </row>
    <row r="4" spans="1:25" ht="38.25">
      <c r="A4" s="15" t="s">
        <v>37</v>
      </c>
      <c r="B4" s="57" t="s">
        <v>127</v>
      </c>
      <c r="C4" s="68">
        <f>2.3*22484.2*12</f>
        <v>620563.91999999993</v>
      </c>
      <c r="D4" s="5"/>
      <c r="E4" s="28"/>
    </row>
    <row r="5" spans="1:25" ht="38.25">
      <c r="A5" s="15" t="s">
        <v>38</v>
      </c>
      <c r="B5" s="57" t="s">
        <v>128</v>
      </c>
      <c r="C5" s="67">
        <v>228800</v>
      </c>
      <c r="D5" s="5"/>
      <c r="E5" s="28"/>
    </row>
    <row r="6" spans="1:25" ht="102">
      <c r="A6" s="15" t="s">
        <v>39</v>
      </c>
      <c r="B6" s="57" t="s">
        <v>129</v>
      </c>
      <c r="C6" s="67">
        <v>267000</v>
      </c>
      <c r="D6" s="5"/>
      <c r="E6" s="28"/>
    </row>
    <row r="7" spans="1:25" ht="25.5">
      <c r="A7" s="15" t="s">
        <v>40</v>
      </c>
      <c r="B7" s="57" t="s">
        <v>130</v>
      </c>
      <c r="C7" s="68">
        <v>367890</v>
      </c>
      <c r="D7" s="5"/>
      <c r="E7" s="28"/>
    </row>
    <row r="8" spans="1:25">
      <c r="A8" s="15" t="s">
        <v>41</v>
      </c>
      <c r="B8" s="57" t="s">
        <v>131</v>
      </c>
      <c r="C8" s="67">
        <v>265000</v>
      </c>
      <c r="D8" s="5"/>
      <c r="E8" s="28"/>
    </row>
    <row r="9" spans="1:25" ht="25.5">
      <c r="A9" s="15" t="s">
        <v>42</v>
      </c>
      <c r="B9" s="57" t="s">
        <v>132</v>
      </c>
      <c r="C9" s="68">
        <f>1.14*22484.2*12</f>
        <v>307583.85599999997</v>
      </c>
      <c r="D9" s="5"/>
      <c r="E9" s="28"/>
    </row>
    <row r="10" spans="1:25" ht="63.75">
      <c r="A10" s="15" t="s">
        <v>43</v>
      </c>
      <c r="B10" s="66" t="s">
        <v>133</v>
      </c>
      <c r="C10" s="67">
        <v>400000</v>
      </c>
      <c r="D10" s="5"/>
      <c r="E10" s="28"/>
    </row>
    <row r="11" spans="1:25" ht="51">
      <c r="A11" s="15" t="s">
        <v>44</v>
      </c>
      <c r="B11" s="66" t="s">
        <v>134</v>
      </c>
      <c r="C11" s="69">
        <v>249888.15</v>
      </c>
      <c r="D11" s="5"/>
      <c r="E11" s="28"/>
    </row>
    <row r="12" spans="1:25">
      <c r="A12" s="15" t="s">
        <v>45</v>
      </c>
      <c r="B12" s="66" t="s">
        <v>135</v>
      </c>
      <c r="C12" s="67">
        <v>110000</v>
      </c>
      <c r="D12" s="5"/>
      <c r="E12" s="28"/>
    </row>
    <row r="13" spans="1:25">
      <c r="A13" s="15" t="s">
        <v>46</v>
      </c>
      <c r="B13" s="66" t="s">
        <v>136</v>
      </c>
      <c r="C13" s="67">
        <f>4.85*9884.9*12</f>
        <v>575301.17999999993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1"/>
      <c r="B23" s="71"/>
      <c r="C23" s="71"/>
      <c r="D23" s="71"/>
      <c r="E23" s="71"/>
      <c r="F23" s="62"/>
    </row>
    <row r="24" spans="1:6">
      <c r="A24" s="61"/>
      <c r="B24" s="62"/>
      <c r="C24" s="62"/>
      <c r="D24" s="62"/>
      <c r="E24" s="62"/>
      <c r="F24" s="62"/>
    </row>
    <row r="25" spans="1:6" ht="15.75">
      <c r="A25" s="63"/>
      <c r="B25" s="64"/>
      <c r="C25" s="64"/>
      <c r="D25" s="64"/>
      <c r="E25" s="64"/>
      <c r="F25" s="64"/>
    </row>
    <row r="26" spans="1:6" ht="26.25" customHeight="1">
      <c r="A26" s="73"/>
      <c r="B26" s="72"/>
      <c r="C26" s="65"/>
      <c r="D26" s="62"/>
      <c r="E26" s="62"/>
      <c r="F26" s="62"/>
    </row>
    <row r="27" spans="1:6">
      <c r="A27" s="73"/>
      <c r="B27" s="72"/>
      <c r="C27" s="65"/>
      <c r="D27" s="62"/>
      <c r="E27" s="62"/>
      <c r="F27" s="62"/>
    </row>
    <row r="28" spans="1:6">
      <c r="A28" s="73"/>
      <c r="B28" s="72"/>
      <c r="C28" s="65"/>
      <c r="D28" s="62"/>
      <c r="E28" s="62"/>
      <c r="F28" s="62"/>
    </row>
    <row r="29" spans="1:6">
      <c r="A29" s="73"/>
      <c r="B29" s="72"/>
      <c r="C29" s="65"/>
      <c r="D29" s="62"/>
      <c r="E29" s="62"/>
      <c r="F29" s="62"/>
    </row>
    <row r="30" spans="1:6">
      <c r="A30" s="73"/>
      <c r="B30" s="72"/>
      <c r="C30" s="65"/>
      <c r="D30" s="62"/>
      <c r="E30" s="62"/>
      <c r="F30" s="62"/>
    </row>
    <row r="31" spans="1:6">
      <c r="A31" s="73"/>
      <c r="B31" s="72"/>
      <c r="C31" s="65"/>
      <c r="D31" s="62"/>
      <c r="E31" s="62"/>
      <c r="F31" s="62"/>
    </row>
    <row r="32" spans="1:6">
      <c r="A32" s="73"/>
      <c r="B32" s="72"/>
      <c r="C32" s="65"/>
      <c r="D32" s="62"/>
      <c r="E32" s="62"/>
      <c r="F32" s="62"/>
    </row>
    <row r="33" spans="1:6">
      <c r="A33" s="73"/>
      <c r="B33" s="72"/>
      <c r="C33" s="65"/>
      <c r="D33" s="62"/>
      <c r="E33" s="62"/>
      <c r="F33" s="62"/>
    </row>
    <row r="34" spans="1:6">
      <c r="A34" s="73"/>
      <c r="B34" s="72"/>
      <c r="C34" s="65"/>
      <c r="D34" s="62"/>
      <c r="E34" s="62"/>
      <c r="F34" s="62"/>
    </row>
    <row r="35" spans="1:6">
      <c r="A35" s="73"/>
      <c r="B35" s="72"/>
      <c r="C35" s="65"/>
      <c r="D35" s="62"/>
      <c r="E35" s="62"/>
      <c r="F35" s="62"/>
    </row>
    <row r="36" spans="1:6">
      <c r="A36" s="73"/>
      <c r="B36" s="72"/>
      <c r="C36" s="65"/>
      <c r="D36" s="62"/>
      <c r="E36" s="62"/>
      <c r="F36" s="62"/>
    </row>
    <row r="37" spans="1:6">
      <c r="A37" s="73"/>
      <c r="B37" s="72"/>
      <c r="C37" s="65"/>
      <c r="D37" s="62"/>
      <c r="E37" s="62"/>
      <c r="F37" s="62"/>
    </row>
    <row r="38" spans="1:6">
      <c r="A38" s="73"/>
      <c r="B38" s="72"/>
      <c r="C38" s="65"/>
      <c r="D38" s="62"/>
      <c r="E38" s="62"/>
      <c r="F38" s="62"/>
    </row>
    <row r="39" spans="1:6">
      <c r="A39" s="61"/>
      <c r="B39" s="62"/>
      <c r="C39" s="62"/>
      <c r="D39" s="62"/>
      <c r="E39" s="62"/>
      <c r="F39" s="62"/>
    </row>
    <row r="40" spans="1:6">
      <c r="A40" s="61"/>
      <c r="B40" s="62"/>
      <c r="C40" s="62"/>
      <c r="D40" s="62"/>
      <c r="E40" s="62"/>
      <c r="F40" s="62"/>
    </row>
    <row r="41" spans="1:6">
      <c r="A41" s="61"/>
      <c r="B41" s="62"/>
      <c r="C41" s="62"/>
      <c r="D41" s="62"/>
      <c r="E41" s="62"/>
      <c r="F41" s="62"/>
    </row>
    <row r="42" spans="1:6">
      <c r="A42" s="61"/>
      <c r="B42" s="62"/>
      <c r="C42" s="62"/>
      <c r="D42" s="62"/>
      <c r="E42" s="62"/>
      <c r="F42" s="62"/>
    </row>
    <row r="43" spans="1:6">
      <c r="A43" s="61"/>
      <c r="B43" s="62"/>
      <c r="C43" s="62"/>
      <c r="D43" s="62"/>
      <c r="E43" s="62"/>
      <c r="F43" s="62"/>
    </row>
    <row r="44" spans="1:6">
      <c r="A44" s="61"/>
      <c r="B44" s="62"/>
      <c r="C44" s="62"/>
      <c r="D44" s="62"/>
      <c r="E44" s="62"/>
      <c r="F44" s="62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4" t="s">
        <v>48</v>
      </c>
      <c r="B1" s="74"/>
      <c r="C1" s="74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125</v>
      </c>
    </row>
    <row r="4" spans="1:30" ht="25.5">
      <c r="A4" s="15" t="s">
        <v>50</v>
      </c>
      <c r="B4" s="32" t="s">
        <v>54</v>
      </c>
      <c r="C4" s="35" t="s">
        <v>125</v>
      </c>
    </row>
    <row r="5" spans="1:30" ht="25.5">
      <c r="A5" s="15" t="s">
        <v>51</v>
      </c>
      <c r="B5" s="32" t="s">
        <v>55</v>
      </c>
      <c r="C5" s="35" t="s">
        <v>125</v>
      </c>
    </row>
    <row r="6" spans="1:30" ht="15.75" thickBot="1">
      <c r="A6" s="17" t="s">
        <v>52</v>
      </c>
      <c r="B6" s="36" t="s">
        <v>56</v>
      </c>
      <c r="C6" s="37" t="s">
        <v>125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C8" sqref="C8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8">
        <v>42589</v>
      </c>
      <c r="D3" s="58">
        <v>42736</v>
      </c>
      <c r="E3" s="46" t="s">
        <v>123</v>
      </c>
      <c r="F3" s="45">
        <v>7114.25</v>
      </c>
      <c r="G3" s="59">
        <f>F3*17.82</f>
        <v>126775.935</v>
      </c>
      <c r="H3" s="45">
        <v>52857.55</v>
      </c>
      <c r="I3" s="59">
        <f>G3-H3</f>
        <v>73918.384999999995</v>
      </c>
      <c r="J3" s="45">
        <v>126775.94</v>
      </c>
      <c r="K3" s="45">
        <v>126775.94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8">
        <v>42589</v>
      </c>
      <c r="D4" s="58">
        <v>42736</v>
      </c>
      <c r="E4" s="46" t="s">
        <v>123</v>
      </c>
      <c r="F4" s="45">
        <v>46906</v>
      </c>
      <c r="G4" s="45">
        <v>192221.1</v>
      </c>
      <c r="H4" s="45">
        <v>103267.76</v>
      </c>
      <c r="I4" s="59">
        <f t="shared" ref="I4:I7" si="0">G4-H4</f>
        <v>88953.340000000011</v>
      </c>
      <c r="J4" s="45">
        <v>192221.1</v>
      </c>
      <c r="K4" s="45">
        <v>192221.1</v>
      </c>
      <c r="L4" s="45">
        <v>0</v>
      </c>
      <c r="M4" s="45">
        <v>0</v>
      </c>
    </row>
    <row r="5" spans="1:13" ht="37.5">
      <c r="A5" s="15" t="s">
        <v>86</v>
      </c>
      <c r="B5" s="54" t="s">
        <v>79</v>
      </c>
      <c r="C5" s="58">
        <v>42589</v>
      </c>
      <c r="D5" s="58">
        <v>42736</v>
      </c>
      <c r="E5" s="46" t="s">
        <v>123</v>
      </c>
      <c r="F5" s="45">
        <f>2442+427.62</f>
        <v>2869.62</v>
      </c>
      <c r="G5" s="45">
        <f>61831+10827.49</f>
        <v>72658.490000000005</v>
      </c>
      <c r="H5" s="45">
        <v>29428.95</v>
      </c>
      <c r="I5" s="59">
        <f t="shared" si="0"/>
        <v>43229.540000000008</v>
      </c>
      <c r="J5" s="45">
        <v>72658.490000000005</v>
      </c>
      <c r="K5" s="45">
        <v>72658.490000000005</v>
      </c>
      <c r="L5" s="45">
        <v>0</v>
      </c>
      <c r="M5" s="45">
        <v>0</v>
      </c>
    </row>
    <row r="6" spans="1:13" ht="18.75">
      <c r="A6" s="15" t="s">
        <v>87</v>
      </c>
      <c r="B6" s="54" t="s">
        <v>78</v>
      </c>
      <c r="C6" s="58">
        <v>42589</v>
      </c>
      <c r="D6" s="58">
        <v>42736</v>
      </c>
      <c r="E6" s="46" t="s">
        <v>123</v>
      </c>
      <c r="F6" s="45">
        <v>80140</v>
      </c>
      <c r="G6" s="45">
        <v>328414</v>
      </c>
      <c r="H6" s="45">
        <v>195006</v>
      </c>
      <c r="I6" s="59">
        <f t="shared" si="0"/>
        <v>133408</v>
      </c>
      <c r="J6" s="45">
        <v>328414</v>
      </c>
      <c r="K6" s="45">
        <v>328414</v>
      </c>
      <c r="L6" s="45">
        <v>0</v>
      </c>
      <c r="M6" s="45">
        <v>0</v>
      </c>
    </row>
    <row r="7" spans="1:13" ht="18.75">
      <c r="A7" s="15" t="s">
        <v>88</v>
      </c>
      <c r="B7" s="54" t="s">
        <v>80</v>
      </c>
      <c r="C7" s="58">
        <v>42589</v>
      </c>
      <c r="D7" s="58">
        <v>42736</v>
      </c>
      <c r="E7" s="46" t="s">
        <v>123</v>
      </c>
      <c r="F7" s="45">
        <v>7114.25</v>
      </c>
      <c r="G7" s="45">
        <f>F7*25.32</f>
        <v>180132.81</v>
      </c>
      <c r="H7" s="45">
        <v>50446.400000000001</v>
      </c>
      <c r="I7" s="59">
        <f t="shared" si="0"/>
        <v>129686.41</v>
      </c>
      <c r="J7" s="45">
        <v>180132.81</v>
      </c>
      <c r="K7" s="45">
        <v>180132.81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45"/>
      <c r="D8" s="45"/>
      <c r="E8" s="46"/>
      <c r="F8" s="45"/>
      <c r="G8" s="45"/>
      <c r="H8" s="45"/>
      <c r="I8" s="45"/>
      <c r="J8" s="45"/>
      <c r="K8" s="45"/>
      <c r="L8" s="45"/>
      <c r="M8" s="45"/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0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0</v>
      </c>
    </row>
    <row r="7" spans="1:3" ht="15.75">
      <c r="A7" s="52" t="s">
        <v>108</v>
      </c>
      <c r="B7" s="53" t="s">
        <v>102</v>
      </c>
      <c r="C7" s="40">
        <v>43408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5.75">
      <c r="A9" s="52" t="s">
        <v>110</v>
      </c>
      <c r="B9" s="53" t="s">
        <v>104</v>
      </c>
      <c r="C9" s="40">
        <v>747838.09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F5" sqref="F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4" t="s">
        <v>118</v>
      </c>
      <c r="B1" s="74"/>
      <c r="C1" s="74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125</v>
      </c>
    </row>
    <row r="4" spans="1:3" ht="25.5">
      <c r="A4" s="15" t="s">
        <v>116</v>
      </c>
      <c r="B4" s="32" t="s">
        <v>120</v>
      </c>
      <c r="C4" s="35" t="s">
        <v>125</v>
      </c>
    </row>
    <row r="5" spans="1:3" ht="51">
      <c r="A5" s="15" t="s">
        <v>117</v>
      </c>
      <c r="B5" s="32" t="s">
        <v>121</v>
      </c>
      <c r="C5" s="35" t="s">
        <v>125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2017-03-27T04:38:42Z</cp:lastPrinted>
  <dcterms:created xsi:type="dcterms:W3CDTF">2017-02-06T12:52:57Z</dcterms:created>
  <dcterms:modified xsi:type="dcterms:W3CDTF">2017-04-13T11:10:50Z</dcterms:modified>
</cp:coreProperties>
</file>